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activeTab="0"/>
  </bookViews>
  <sheets>
    <sheet name="PQ_cat_nivel" sheetId="1" r:id="rId1"/>
  </sheets>
  <definedNames>
    <definedName name="_xlnm.Print_Area" localSheetId="0">'PQ_cat_nivel'!$A$1:$U$30</definedName>
    <definedName name="Cod_modal">'PQ_cat_nivel'!#REF!</definedName>
    <definedName name="SumofBolsas-ano">'PQ_cat_nivel'!#REF!</definedName>
    <definedName name="SumofValor_RS">'PQ_cat_nivel'!#REF!</definedName>
  </definedNames>
  <calcPr fullCalcOnLoad="1"/>
</workbook>
</file>

<file path=xl/sharedStrings.xml><?xml version="1.0" encoding="utf-8"?>
<sst xmlns="http://schemas.openxmlformats.org/spreadsheetml/2006/main" count="33" uniqueCount="30">
  <si>
    <t>Categoria / Nível</t>
  </si>
  <si>
    <t>Recém-Doutor</t>
  </si>
  <si>
    <t>Produt. em Pesquisa</t>
  </si>
  <si>
    <t>Des. Cient. Regional</t>
  </si>
  <si>
    <t>1A</t>
  </si>
  <si>
    <t>1C</t>
  </si>
  <si>
    <t>2C</t>
  </si>
  <si>
    <t>1B</t>
  </si>
  <si>
    <t>2F</t>
  </si>
  <si>
    <t>1D (*)</t>
  </si>
  <si>
    <t>2   (*)</t>
  </si>
  <si>
    <t>Tabela 1.2.4</t>
  </si>
  <si>
    <t xml:space="preserve">(*) Nesta tabela, as categorias/níveis 2A, 2B e 2C, vigentes de 1999 a 2003, tiveram suas bolsas consideradas de acordo com a classificação vigente a partir de 2004, </t>
  </si>
  <si>
    <t xml:space="preserve">     ou seja, a categoria 2A foi realocada para 1D e as categorias 2B e 2C foram realocadas na categoria 2.</t>
  </si>
  <si>
    <t>SR</t>
  </si>
  <si>
    <t>Notas: Inclui recursos dos fundos setoriais.</t>
  </si>
  <si>
    <t>A</t>
  </si>
  <si>
    <t>B</t>
  </si>
  <si>
    <t>C</t>
  </si>
  <si>
    <t>Pesq. Visitante</t>
  </si>
  <si>
    <t>Fiocruz Pleno</t>
  </si>
  <si>
    <t>Fiocruz Júnior</t>
  </si>
  <si>
    <t>Fiocruz Senior</t>
  </si>
  <si>
    <t>Outras</t>
  </si>
  <si>
    <t>-</t>
  </si>
  <si>
    <t>Investimentos (Reais mil correntes)</t>
  </si>
  <si>
    <t>Percentual %</t>
  </si>
  <si>
    <t>Fonte: CNPq/AEI.               (1.2.4-Pesq_Cat_Nivel_9614_$)</t>
  </si>
  <si>
    <t>Especial</t>
  </si>
  <si>
    <t>CNPq - Bolsas de produtividade em pesquisa e bolsas especiais de pesquisa: investimentos realizados segundo categoria e nível - 2001-2015</t>
  </si>
</sst>
</file>

<file path=xl/styles.xml><?xml version="1.0" encoding="utf-8"?>
<styleSheet xmlns="http://schemas.openxmlformats.org/spreadsheetml/2006/main">
  <numFmts count="4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#,##0.0"/>
    <numFmt numFmtId="195" formatCode="0.0"/>
    <numFmt numFmtId="196" formatCode="#,##0.000000"/>
    <numFmt numFmtId="197" formatCode="#,##0.000"/>
    <numFmt numFmtId="198" formatCode="#,##0.0000"/>
    <numFmt numFmtId="199" formatCode="_(* #,##0.0_);_(* \(#,##0.0\);_(* &quot;-&quot;??_);_(@_)"/>
    <numFmt numFmtId="200" formatCode="_(* #,##0_);_(* \(#,##0\);_(* &quot;-&quot;??_);_(@_)"/>
    <numFmt numFmtId="201" formatCode="&quot;$&quot;#,##0.00_);[Red]\(&quot;$&quot;#,##0.00\)"/>
    <numFmt numFmtId="202" formatCode="_-* #,##0_-;\-* #,##0_-;_-* &quot;-&quot;??_-;_-@_-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7.5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4" fontId="4" fillId="0" borderId="0" xfId="0" applyNumberFormat="1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0" fillId="0" borderId="0" xfId="53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94" fontId="3" fillId="0" borderId="0" xfId="53" applyNumberFormat="1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53" applyNumberFormat="1" applyFont="1" applyBorder="1" applyAlignment="1">
      <alignment vertical="center"/>
    </xf>
    <xf numFmtId="3" fontId="3" fillId="0" borderId="0" xfId="53" applyNumberFormat="1" applyFont="1" applyFill="1" applyBorder="1" applyAlignment="1">
      <alignment vertical="center"/>
    </xf>
    <xf numFmtId="3" fontId="3" fillId="0" borderId="0" xfId="53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53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53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3" fontId="4" fillId="0" borderId="0" xfId="53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94" fontId="0" fillId="0" borderId="0" xfId="53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3" fontId="3" fillId="0" borderId="12" xfId="0" applyNumberFormat="1" applyFont="1" applyBorder="1" applyAlignment="1">
      <alignment vertical="center"/>
    </xf>
    <xf numFmtId="3" fontId="3" fillId="0" borderId="12" xfId="53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vertical="center"/>
    </xf>
    <xf numFmtId="3" fontId="3" fillId="0" borderId="13" xfId="53" applyNumberFormat="1" applyFont="1" applyFill="1" applyBorder="1" applyAlignment="1" applyProtection="1">
      <alignment/>
      <protection/>
    </xf>
    <xf numFmtId="3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Fill="1" applyAlignment="1">
      <alignment vertical="top"/>
    </xf>
    <xf numFmtId="3" fontId="0" fillId="0" borderId="0" xfId="53" applyNumberFormat="1" applyFont="1" applyFill="1" applyAlignment="1">
      <alignment vertical="center"/>
    </xf>
    <xf numFmtId="3" fontId="11" fillId="0" borderId="0" xfId="53" applyNumberFormat="1" applyFont="1" applyFill="1" applyAlignment="1">
      <alignment vertical="center"/>
    </xf>
    <xf numFmtId="3" fontId="3" fillId="0" borderId="0" xfId="53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3" fontId="3" fillId="0" borderId="12" xfId="53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/>
    </xf>
    <xf numFmtId="3" fontId="4" fillId="0" borderId="18" xfId="53" applyNumberFormat="1" applyFont="1" applyFill="1" applyBorder="1" applyAlignment="1">
      <alignment vertical="center"/>
    </xf>
    <xf numFmtId="3" fontId="4" fillId="0" borderId="19" xfId="53" applyNumberFormat="1" applyFont="1" applyFill="1" applyBorder="1" applyAlignment="1">
      <alignment vertical="center"/>
    </xf>
    <xf numFmtId="3" fontId="4" fillId="0" borderId="20" xfId="53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3" fillId="0" borderId="18" xfId="53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0" borderId="12" xfId="53" applyNumberFormat="1" applyFont="1" applyFill="1" applyBorder="1" applyAlignment="1">
      <alignment vertical="center"/>
    </xf>
    <xf numFmtId="3" fontId="4" fillId="0" borderId="15" xfId="53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3" fillId="0" borderId="15" xfId="53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/>
    </xf>
    <xf numFmtId="1" fontId="3" fillId="0" borderId="23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" fontId="4" fillId="0" borderId="20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02" fontId="49" fillId="0" borderId="24" xfId="53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49" fillId="0" borderId="15" xfId="53" applyNumberFormat="1" applyFont="1" applyBorder="1" applyAlignment="1">
      <alignment/>
    </xf>
    <xf numFmtId="1" fontId="4" fillId="0" borderId="19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3" fontId="49" fillId="0" borderId="12" xfId="53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1" fontId="4" fillId="0" borderId="3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1.8515625" style="2" customWidth="1"/>
    <col min="2" max="2" width="15.140625" style="2" customWidth="1"/>
    <col min="3" max="3" width="5.7109375" style="6" customWidth="1"/>
    <col min="4" max="4" width="6.140625" style="7" bestFit="1" customWidth="1"/>
    <col min="5" max="6" width="6.7109375" style="8" bestFit="1" customWidth="1"/>
    <col min="7" max="7" width="6.57421875" style="8" customWidth="1"/>
    <col min="8" max="8" width="6.7109375" style="8" bestFit="1" customWidth="1"/>
    <col min="9" max="15" width="6.57421875" style="8" customWidth="1"/>
    <col min="16" max="17" width="6.7109375" style="8" customWidth="1"/>
    <col min="18" max="19" width="4.421875" style="8" customWidth="1"/>
    <col min="20" max="20" width="4.421875" style="25" bestFit="1" customWidth="1"/>
    <col min="21" max="21" width="4.421875" style="8" bestFit="1" customWidth="1"/>
    <col min="22" max="22" width="10.28125" style="2" customWidth="1"/>
    <col min="23" max="16384" width="10.28125" style="2" customWidth="1"/>
  </cols>
  <sheetData>
    <row r="1" spans="1:18" ht="12" customHeight="1">
      <c r="A1" s="22" t="s">
        <v>11</v>
      </c>
      <c r="C1" s="42"/>
      <c r="D1" s="17"/>
      <c r="E1" s="43"/>
      <c r="F1" s="4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1" s="15" customFormat="1" ht="12.75" customHeight="1">
      <c r="A2" s="48" t="s">
        <v>29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U2" s="19"/>
    </row>
    <row r="3" spans="1:21" ht="12.75" customHeight="1">
      <c r="A3" s="101" t="s">
        <v>0</v>
      </c>
      <c r="B3" s="102"/>
      <c r="C3" s="108" t="s">
        <v>25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92"/>
      <c r="Q3" s="87"/>
      <c r="R3" s="105" t="s">
        <v>26</v>
      </c>
      <c r="S3" s="106"/>
      <c r="T3" s="106"/>
      <c r="U3" s="107"/>
    </row>
    <row r="4" spans="1:21" ht="10.5" customHeight="1">
      <c r="A4" s="103"/>
      <c r="B4" s="104"/>
      <c r="C4" s="76">
        <v>2001</v>
      </c>
      <c r="D4" s="29">
        <v>2002</v>
      </c>
      <c r="E4" s="29">
        <v>2003</v>
      </c>
      <c r="F4" s="29">
        <v>2004</v>
      </c>
      <c r="G4" s="29">
        <v>2005</v>
      </c>
      <c r="H4" s="29">
        <v>2006</v>
      </c>
      <c r="I4" s="29">
        <v>2007</v>
      </c>
      <c r="J4" s="29">
        <v>2008</v>
      </c>
      <c r="K4" s="29">
        <v>2009</v>
      </c>
      <c r="L4" s="29">
        <v>2010</v>
      </c>
      <c r="M4" s="29">
        <v>2011</v>
      </c>
      <c r="N4" s="29">
        <v>2012</v>
      </c>
      <c r="O4" s="88">
        <v>2013</v>
      </c>
      <c r="P4" s="29">
        <v>2014</v>
      </c>
      <c r="Q4" s="98">
        <v>2015</v>
      </c>
      <c r="R4" s="93">
        <v>2001</v>
      </c>
      <c r="S4" s="94">
        <v>2005</v>
      </c>
      <c r="T4" s="94">
        <v>2010</v>
      </c>
      <c r="U4" s="95">
        <v>2015</v>
      </c>
    </row>
    <row r="5" spans="1:24" s="5" customFormat="1" ht="12" customHeight="1">
      <c r="A5" s="53" t="s">
        <v>2</v>
      </c>
      <c r="B5" s="77"/>
      <c r="C5" s="54">
        <f aca="true" t="shared" si="0" ref="C5:T5">SUM(C6:C12)</f>
        <v>87258.75</v>
      </c>
      <c r="D5" s="54">
        <f t="shared" si="0"/>
        <v>88638.01000000001</v>
      </c>
      <c r="E5" s="54">
        <f t="shared" si="0"/>
        <v>120052.62</v>
      </c>
      <c r="F5" s="54">
        <f t="shared" si="0"/>
        <v>157813.28</v>
      </c>
      <c r="G5" s="54">
        <f t="shared" si="0"/>
        <v>164027.23</v>
      </c>
      <c r="H5" s="54">
        <f t="shared" si="0"/>
        <v>173751.91</v>
      </c>
      <c r="I5" s="54">
        <f t="shared" si="0"/>
        <v>189402.62999999998</v>
      </c>
      <c r="J5" s="54">
        <f t="shared" si="0"/>
        <v>192588.08999999997</v>
      </c>
      <c r="K5" s="55">
        <f t="shared" si="0"/>
        <v>209288.50999999995</v>
      </c>
      <c r="L5" s="55">
        <f t="shared" si="0"/>
        <v>249395.10999999996</v>
      </c>
      <c r="M5" s="55">
        <f t="shared" si="0"/>
        <v>266270.14</v>
      </c>
      <c r="N5" s="55">
        <f t="shared" si="0"/>
        <v>267899.20999999996</v>
      </c>
      <c r="O5" s="55">
        <f t="shared" si="0"/>
        <v>282609</v>
      </c>
      <c r="P5" s="55">
        <f t="shared" si="0"/>
        <v>290064.58525999996</v>
      </c>
      <c r="Q5" s="56">
        <f>SUM(Q6:Q12)</f>
        <v>287564.41169000004</v>
      </c>
      <c r="R5" s="57">
        <f t="shared" si="0"/>
        <v>100</v>
      </c>
      <c r="S5" s="57">
        <f>SUM(S6:S12)</f>
        <v>100</v>
      </c>
      <c r="T5" s="57">
        <f t="shared" si="0"/>
        <v>100.00000000000003</v>
      </c>
      <c r="U5" s="57">
        <f>SUM(U6:U12)</f>
        <v>99.99999999999999</v>
      </c>
      <c r="W5" s="85"/>
      <c r="X5" s="86"/>
    </row>
    <row r="6" spans="1:24" s="9" customFormat="1" ht="10.5" customHeight="1">
      <c r="A6" s="58"/>
      <c r="B6" s="70" t="s">
        <v>4</v>
      </c>
      <c r="C6" s="33">
        <v>13953.14</v>
      </c>
      <c r="D6" s="33">
        <v>14095.13</v>
      </c>
      <c r="E6" s="33">
        <v>25124.77</v>
      </c>
      <c r="F6" s="59">
        <v>30836.73</v>
      </c>
      <c r="G6" s="59">
        <v>31322.42</v>
      </c>
      <c r="H6" s="59">
        <v>32163.9</v>
      </c>
      <c r="I6" s="59">
        <v>32101.36</v>
      </c>
      <c r="J6" s="59">
        <v>31820.69</v>
      </c>
      <c r="K6" s="59">
        <v>31772.86</v>
      </c>
      <c r="L6" s="59">
        <v>34380.85</v>
      </c>
      <c r="M6" s="59">
        <v>36599.1</v>
      </c>
      <c r="N6" s="59">
        <v>37500.32</v>
      </c>
      <c r="O6" s="59">
        <v>41174</v>
      </c>
      <c r="P6" s="96">
        <v>44494</v>
      </c>
      <c r="Q6" s="91">
        <v>42325</v>
      </c>
      <c r="R6" s="32">
        <f aca="true" t="shared" si="1" ref="R6:R12">+C6*100/C$5</f>
        <v>15.990533900611686</v>
      </c>
      <c r="S6" s="32">
        <f aca="true" t="shared" si="2" ref="S6:S12">+G6*100/G$5</f>
        <v>19.095865972985095</v>
      </c>
      <c r="T6" s="32">
        <f aca="true" t="shared" si="3" ref="T6:T12">+L6*100/L$5</f>
        <v>13.785695316961109</v>
      </c>
      <c r="U6" s="32">
        <f aca="true" t="shared" si="4" ref="U6:U12">+Q6*100/Q$5</f>
        <v>14.718441601051511</v>
      </c>
      <c r="W6" s="85"/>
      <c r="X6" s="86"/>
    </row>
    <row r="7" spans="1:24" ht="10.5" customHeight="1">
      <c r="A7" s="49"/>
      <c r="B7" s="70" t="s">
        <v>7</v>
      </c>
      <c r="C7" s="33">
        <v>9264.34</v>
      </c>
      <c r="D7" s="33">
        <v>9711.28</v>
      </c>
      <c r="E7" s="33">
        <v>14066.41</v>
      </c>
      <c r="F7" s="59">
        <v>19545.25</v>
      </c>
      <c r="G7" s="59">
        <v>22173.88</v>
      </c>
      <c r="H7" s="59">
        <v>26429.98</v>
      </c>
      <c r="I7" s="59">
        <v>27455.85</v>
      </c>
      <c r="J7" s="59">
        <v>27838.23</v>
      </c>
      <c r="K7" s="59">
        <v>28897.54</v>
      </c>
      <c r="L7" s="59">
        <v>32088.57</v>
      </c>
      <c r="M7" s="59">
        <v>34247.3</v>
      </c>
      <c r="N7" s="59">
        <v>35128.08</v>
      </c>
      <c r="O7" s="59">
        <v>38020</v>
      </c>
      <c r="P7" s="96">
        <v>39767.11031</v>
      </c>
      <c r="Q7" s="91">
        <v>39199.78</v>
      </c>
      <c r="R7" s="32">
        <f t="shared" si="1"/>
        <v>10.617089976649906</v>
      </c>
      <c r="S7" s="32">
        <f t="shared" si="2"/>
        <v>13.518413985287685</v>
      </c>
      <c r="T7" s="32">
        <f t="shared" si="3"/>
        <v>12.86655941249209</v>
      </c>
      <c r="U7" s="32">
        <f t="shared" si="4"/>
        <v>13.631652042624147</v>
      </c>
      <c r="W7" s="85"/>
      <c r="X7" s="86"/>
    </row>
    <row r="8" spans="1:24" ht="10.5" customHeight="1">
      <c r="A8" s="49"/>
      <c r="B8" s="70" t="s">
        <v>5</v>
      </c>
      <c r="C8" s="33">
        <v>12936.96</v>
      </c>
      <c r="D8" s="33">
        <v>14399.78</v>
      </c>
      <c r="E8" s="33">
        <v>22692.61</v>
      </c>
      <c r="F8" s="59">
        <v>32365.91</v>
      </c>
      <c r="G8" s="59">
        <v>33115.46</v>
      </c>
      <c r="H8" s="59">
        <v>35322.03</v>
      </c>
      <c r="I8" s="59">
        <v>36283.01</v>
      </c>
      <c r="J8" s="59">
        <v>36001.63</v>
      </c>
      <c r="K8" s="59">
        <v>35274.84</v>
      </c>
      <c r="L8" s="59">
        <v>36508.56</v>
      </c>
      <c r="M8" s="59">
        <v>36337.85</v>
      </c>
      <c r="N8" s="59">
        <v>35937.95</v>
      </c>
      <c r="O8" s="59">
        <v>38252</v>
      </c>
      <c r="P8" s="96">
        <v>39576.8156</v>
      </c>
      <c r="Q8" s="91">
        <v>39333.76</v>
      </c>
      <c r="R8" s="32">
        <f t="shared" si="1"/>
        <v>14.825974472474106</v>
      </c>
      <c r="S8" s="32">
        <f t="shared" si="2"/>
        <v>20.189001545657998</v>
      </c>
      <c r="T8" s="32">
        <f t="shared" si="3"/>
        <v>14.638843560324823</v>
      </c>
      <c r="U8" s="32">
        <f t="shared" si="4"/>
        <v>13.678243343408763</v>
      </c>
      <c r="W8" s="85"/>
      <c r="X8" s="86"/>
    </row>
    <row r="9" spans="1:24" ht="10.5" customHeight="1">
      <c r="A9" s="49"/>
      <c r="B9" s="70" t="s">
        <v>9</v>
      </c>
      <c r="C9" s="33">
        <v>15698.23</v>
      </c>
      <c r="D9" s="33">
        <v>16274.68</v>
      </c>
      <c r="E9" s="33">
        <v>24543.19</v>
      </c>
      <c r="F9" s="59">
        <v>35622.81</v>
      </c>
      <c r="G9" s="59">
        <v>34749.81</v>
      </c>
      <c r="H9" s="59">
        <v>33233.47</v>
      </c>
      <c r="I9" s="59">
        <v>35392.64</v>
      </c>
      <c r="J9" s="59">
        <v>35669.1</v>
      </c>
      <c r="K9" s="59">
        <v>36430.3</v>
      </c>
      <c r="L9" s="59">
        <v>42217.95</v>
      </c>
      <c r="M9" s="59">
        <v>45736.31</v>
      </c>
      <c r="N9" s="59">
        <v>45837.38</v>
      </c>
      <c r="O9" s="59">
        <v>56977</v>
      </c>
      <c r="P9" s="96">
        <v>62720.74175</v>
      </c>
      <c r="Q9" s="91">
        <v>61447.98169</v>
      </c>
      <c r="R9" s="32">
        <f t="shared" si="1"/>
        <v>17.990436489177302</v>
      </c>
      <c r="S9" s="32">
        <f t="shared" si="2"/>
        <v>21.185390986606308</v>
      </c>
      <c r="T9" s="32">
        <f t="shared" si="3"/>
        <v>16.92813864714509</v>
      </c>
      <c r="U9" s="32">
        <f t="shared" si="4"/>
        <v>21.36842362685759</v>
      </c>
      <c r="W9" s="85"/>
      <c r="X9" s="86"/>
    </row>
    <row r="10" spans="1:24" ht="10.5" customHeight="1">
      <c r="A10" s="61"/>
      <c r="B10" s="70" t="s">
        <v>10</v>
      </c>
      <c r="C10" s="50">
        <v>35406.08</v>
      </c>
      <c r="D10" s="50">
        <v>34157.14</v>
      </c>
      <c r="E10" s="50">
        <v>33625.64</v>
      </c>
      <c r="F10" s="59">
        <v>39442.58</v>
      </c>
      <c r="G10" s="59">
        <v>42661.76</v>
      </c>
      <c r="H10" s="59">
        <v>46466.03</v>
      </c>
      <c r="I10" s="59">
        <v>57822.67</v>
      </c>
      <c r="J10" s="59">
        <v>60750.14</v>
      </c>
      <c r="K10" s="59">
        <v>75630.24</v>
      </c>
      <c r="L10" s="59">
        <v>98650.54</v>
      </c>
      <c r="M10" s="59">
        <v>107589.03</v>
      </c>
      <c r="N10" s="59">
        <v>108358.18</v>
      </c>
      <c r="O10" s="59">
        <v>106744</v>
      </c>
      <c r="P10" s="96">
        <v>101928</v>
      </c>
      <c r="Q10" s="91">
        <v>103206.39</v>
      </c>
      <c r="R10" s="32">
        <f t="shared" si="1"/>
        <v>40.575965161087</v>
      </c>
      <c r="S10" s="32">
        <f t="shared" si="2"/>
        <v>26.008949855459974</v>
      </c>
      <c r="T10" s="32">
        <f t="shared" si="3"/>
        <v>39.55592393130724</v>
      </c>
      <c r="U10" s="32">
        <f t="shared" si="4"/>
        <v>35.889834000480725</v>
      </c>
      <c r="W10" s="89"/>
      <c r="X10" s="85"/>
    </row>
    <row r="11" spans="1:24" ht="10.5" customHeight="1">
      <c r="A11" s="61"/>
      <c r="B11" s="70" t="s">
        <v>8</v>
      </c>
      <c r="C11" s="50"/>
      <c r="D11" s="50"/>
      <c r="E11" s="50"/>
      <c r="F11" s="59"/>
      <c r="G11" s="59"/>
      <c r="H11" s="59"/>
      <c r="I11" s="59"/>
      <c r="J11" s="59"/>
      <c r="K11" s="59">
        <v>563.83</v>
      </c>
      <c r="L11" s="59">
        <v>4591.84</v>
      </c>
      <c r="M11" s="59">
        <v>4540.65</v>
      </c>
      <c r="N11" s="59">
        <v>3780</v>
      </c>
      <c r="O11" s="59">
        <v>61</v>
      </c>
      <c r="P11" s="97"/>
      <c r="Q11" s="90"/>
      <c r="R11" s="32">
        <f t="shared" si="1"/>
        <v>0</v>
      </c>
      <c r="S11" s="32">
        <f t="shared" si="2"/>
        <v>0</v>
      </c>
      <c r="T11" s="32">
        <f t="shared" si="3"/>
        <v>1.8411908717857381</v>
      </c>
      <c r="U11" s="32">
        <f t="shared" si="4"/>
        <v>0</v>
      </c>
      <c r="W11" s="85"/>
      <c r="X11" s="85"/>
    </row>
    <row r="12" spans="1:24" s="5" customFormat="1" ht="12" customHeight="1">
      <c r="A12" s="62"/>
      <c r="B12" s="78" t="s">
        <v>14</v>
      </c>
      <c r="C12" s="54"/>
      <c r="D12" s="54"/>
      <c r="E12" s="54"/>
      <c r="F12" s="54"/>
      <c r="G12" s="63">
        <v>3.9</v>
      </c>
      <c r="H12" s="63">
        <v>136.5</v>
      </c>
      <c r="I12" s="63">
        <v>347.1</v>
      </c>
      <c r="J12" s="63">
        <v>508.3</v>
      </c>
      <c r="K12" s="63">
        <v>718.9</v>
      </c>
      <c r="L12" s="63">
        <v>956.8</v>
      </c>
      <c r="M12" s="63">
        <v>1219.9</v>
      </c>
      <c r="N12" s="63">
        <v>1357.3</v>
      </c>
      <c r="O12" s="63">
        <v>1381</v>
      </c>
      <c r="P12" s="50">
        <v>1577.9176</v>
      </c>
      <c r="Q12" s="69">
        <v>2051.5</v>
      </c>
      <c r="R12" s="32">
        <f t="shared" si="1"/>
        <v>0</v>
      </c>
      <c r="S12" s="32">
        <f t="shared" si="2"/>
        <v>0.002377654002935976</v>
      </c>
      <c r="T12" s="32">
        <f t="shared" si="3"/>
        <v>0.38364825998392676</v>
      </c>
      <c r="U12" s="32">
        <f t="shared" si="4"/>
        <v>0.7134053855772516</v>
      </c>
      <c r="W12" s="85"/>
      <c r="X12" s="85"/>
    </row>
    <row r="13" spans="1:24" s="5" customFormat="1" ht="12" customHeight="1">
      <c r="A13" s="64" t="s">
        <v>3</v>
      </c>
      <c r="B13" s="79"/>
      <c r="C13" s="65">
        <f>SUM(C14:C17)</f>
        <v>7025.29</v>
      </c>
      <c r="D13" s="65">
        <f>SUM(D14:D17)</f>
        <v>5462.75</v>
      </c>
      <c r="E13" s="65">
        <f>SUM(E14:E17)</f>
        <v>8206.6</v>
      </c>
      <c r="F13" s="65">
        <f>SUM(F14:F17)</f>
        <v>13670.6</v>
      </c>
      <c r="G13" s="65">
        <f>SUM(G14:G17)</f>
        <v>16396.79</v>
      </c>
      <c r="H13" s="65">
        <f aca="true" t="shared" si="5" ref="H13:T13">SUM(H14:H17)</f>
        <v>15423.029999999999</v>
      </c>
      <c r="I13" s="65">
        <f t="shared" si="5"/>
        <v>10704.05</v>
      </c>
      <c r="J13" s="65">
        <f t="shared" si="5"/>
        <v>10715.49</v>
      </c>
      <c r="K13" s="65">
        <f t="shared" si="5"/>
        <v>9594.08</v>
      </c>
      <c r="L13" s="65">
        <f t="shared" si="5"/>
        <v>9130.91</v>
      </c>
      <c r="M13" s="65">
        <f t="shared" si="5"/>
        <v>7182.3</v>
      </c>
      <c r="N13" s="65">
        <f t="shared" si="5"/>
        <v>6861.22</v>
      </c>
      <c r="O13" s="65">
        <f t="shared" si="5"/>
        <v>9881</v>
      </c>
      <c r="P13" s="65">
        <f t="shared" si="5"/>
        <v>12802.9382</v>
      </c>
      <c r="Q13" s="66">
        <f>SUM(Q14:Q17)</f>
        <v>15430.39899</v>
      </c>
      <c r="R13" s="67">
        <f t="shared" si="5"/>
        <v>100</v>
      </c>
      <c r="S13" s="67">
        <f>SUM(S14:S17)</f>
        <v>100</v>
      </c>
      <c r="T13" s="67">
        <f t="shared" si="5"/>
        <v>100</v>
      </c>
      <c r="U13" s="67">
        <f>SUM(U14:U17)</f>
        <v>100</v>
      </c>
      <c r="W13" s="85"/>
      <c r="X13" s="85"/>
    </row>
    <row r="14" spans="1:24" s="5" customFormat="1" ht="12" customHeight="1">
      <c r="A14" s="68"/>
      <c r="B14" s="80" t="s">
        <v>16</v>
      </c>
      <c r="C14" s="65"/>
      <c r="D14" s="65"/>
      <c r="E14" s="65"/>
      <c r="F14" s="65"/>
      <c r="G14" s="65"/>
      <c r="H14" s="50">
        <v>6.14</v>
      </c>
      <c r="I14" s="50">
        <v>130.86</v>
      </c>
      <c r="J14" s="50">
        <v>390.38</v>
      </c>
      <c r="K14" s="50">
        <v>756.64</v>
      </c>
      <c r="L14" s="50">
        <v>880.26</v>
      </c>
      <c r="M14" s="50">
        <v>733.67</v>
      </c>
      <c r="N14" s="50">
        <v>603.71</v>
      </c>
      <c r="O14" s="50">
        <v>723</v>
      </c>
      <c r="P14" s="50">
        <v>849</v>
      </c>
      <c r="Q14" s="69">
        <v>1241.38859</v>
      </c>
      <c r="R14" s="32">
        <f>+C14*100/C$13</f>
        <v>0</v>
      </c>
      <c r="S14" s="32">
        <f>+G14*100/G$13</f>
        <v>0</v>
      </c>
      <c r="T14" s="32">
        <f>+L14*100/L$13</f>
        <v>9.640441095137287</v>
      </c>
      <c r="U14" s="32">
        <f>+Q14*100/Q$13</f>
        <v>8.045084192602593</v>
      </c>
      <c r="W14" s="85"/>
      <c r="X14" s="86"/>
    </row>
    <row r="15" spans="1:21" s="5" customFormat="1" ht="12" customHeight="1">
      <c r="A15" s="68"/>
      <c r="B15" s="80" t="s">
        <v>17</v>
      </c>
      <c r="C15" s="65"/>
      <c r="D15" s="65"/>
      <c r="E15" s="65"/>
      <c r="F15" s="65"/>
      <c r="G15" s="65"/>
      <c r="H15" s="50">
        <v>19.92</v>
      </c>
      <c r="I15" s="50">
        <v>311.7</v>
      </c>
      <c r="J15" s="50">
        <v>531.45</v>
      </c>
      <c r="K15" s="50">
        <v>678.6</v>
      </c>
      <c r="L15" s="50">
        <v>915.75</v>
      </c>
      <c r="M15" s="50">
        <v>748.42</v>
      </c>
      <c r="N15" s="50">
        <v>850.25</v>
      </c>
      <c r="O15" s="50">
        <v>1197</v>
      </c>
      <c r="P15" s="50">
        <v>1482.4</v>
      </c>
      <c r="Q15" s="69">
        <v>2050.83433</v>
      </c>
      <c r="R15" s="32">
        <f>+C15*100/C$13</f>
        <v>0</v>
      </c>
      <c r="S15" s="32">
        <f>+G15*100/G$13</f>
        <v>0</v>
      </c>
      <c r="T15" s="32">
        <f>+L15*100/L$13</f>
        <v>10.029120865280678</v>
      </c>
      <c r="U15" s="32">
        <f>+Q15*100/Q$13</f>
        <v>13.290870387273118</v>
      </c>
    </row>
    <row r="16" spans="1:21" s="5" customFormat="1" ht="12" customHeight="1">
      <c r="A16" s="68"/>
      <c r="B16" s="80" t="s">
        <v>18</v>
      </c>
      <c r="C16" s="65"/>
      <c r="D16" s="65"/>
      <c r="E16" s="65"/>
      <c r="F16" s="65"/>
      <c r="G16" s="65"/>
      <c r="H16" s="50">
        <v>459.57</v>
      </c>
      <c r="I16" s="50">
        <v>3308.93</v>
      </c>
      <c r="J16" s="50">
        <v>7409.26</v>
      </c>
      <c r="K16" s="50">
        <v>7877.24</v>
      </c>
      <c r="L16" s="50">
        <v>7329.7</v>
      </c>
      <c r="M16" s="50">
        <v>5700.21</v>
      </c>
      <c r="N16" s="50">
        <v>5397.91</v>
      </c>
      <c r="O16" s="50">
        <v>7961</v>
      </c>
      <c r="P16" s="50">
        <v>10471.5382</v>
      </c>
      <c r="Q16" s="69">
        <v>12138.17607</v>
      </c>
      <c r="R16" s="32">
        <f>+C16*100/C$13</f>
        <v>0</v>
      </c>
      <c r="S16" s="32">
        <f>+G16*100/G$13</f>
        <v>0</v>
      </c>
      <c r="T16" s="32">
        <f>+L16*100/L$13</f>
        <v>80.27348862271121</v>
      </c>
      <c r="U16" s="32">
        <f>+Q16*100/Q$13</f>
        <v>78.66404542012428</v>
      </c>
    </row>
    <row r="17" spans="1:21" s="5" customFormat="1" ht="12" customHeight="1">
      <c r="A17" s="68"/>
      <c r="B17" s="80" t="s">
        <v>23</v>
      </c>
      <c r="C17" s="50">
        <v>7025.29</v>
      </c>
      <c r="D17" s="50">
        <v>5462.75</v>
      </c>
      <c r="E17" s="50">
        <v>8206.6</v>
      </c>
      <c r="F17" s="50">
        <v>13670.6</v>
      </c>
      <c r="G17" s="50">
        <v>16396.79</v>
      </c>
      <c r="H17" s="50">
        <v>14937.4</v>
      </c>
      <c r="I17" s="50">
        <v>6952.56</v>
      </c>
      <c r="J17" s="50">
        <v>2384.4</v>
      </c>
      <c r="K17" s="50">
        <v>281.6</v>
      </c>
      <c r="L17" s="50">
        <v>5.2</v>
      </c>
      <c r="M17" s="50">
        <v>0</v>
      </c>
      <c r="N17" s="50">
        <v>9.35</v>
      </c>
      <c r="O17" s="50"/>
      <c r="P17" s="50"/>
      <c r="Q17" s="69"/>
      <c r="R17" s="32">
        <f>+C17*100/C$13</f>
        <v>100</v>
      </c>
      <c r="S17" s="32">
        <f>+G17*100/G$13</f>
        <v>100</v>
      </c>
      <c r="T17" s="32">
        <f>+L17*100/L$13</f>
        <v>0.05694941687082668</v>
      </c>
      <c r="U17" s="32">
        <f>+Q17*100/Q$13</f>
        <v>0</v>
      </c>
    </row>
    <row r="18" spans="1:21" s="1" customFormat="1" ht="12" customHeight="1">
      <c r="A18" s="64" t="s">
        <v>19</v>
      </c>
      <c r="B18" s="79"/>
      <c r="C18" s="65">
        <f aca="true" t="shared" si="6" ref="C18:T18">SUM(C19:C23)</f>
        <v>5964.46</v>
      </c>
      <c r="D18" s="65">
        <f t="shared" si="6"/>
        <v>5880.55</v>
      </c>
      <c r="E18" s="65">
        <f t="shared" si="6"/>
        <v>3832.67</v>
      </c>
      <c r="F18" s="65">
        <f t="shared" si="6"/>
        <v>3736.94</v>
      </c>
      <c r="G18" s="65">
        <f t="shared" si="6"/>
        <v>3379.28</v>
      </c>
      <c r="H18" s="65">
        <f t="shared" si="6"/>
        <v>3115.92</v>
      </c>
      <c r="I18" s="65">
        <f t="shared" si="6"/>
        <v>3606.21</v>
      </c>
      <c r="J18" s="65">
        <f t="shared" si="6"/>
        <v>3591.87</v>
      </c>
      <c r="K18" s="65">
        <f t="shared" si="6"/>
        <v>3501.2</v>
      </c>
      <c r="L18" s="65">
        <f t="shared" si="6"/>
        <v>3321.47</v>
      </c>
      <c r="M18" s="65">
        <f t="shared" si="6"/>
        <v>3188.99</v>
      </c>
      <c r="N18" s="65">
        <f>SUM(N19:N23)</f>
        <v>13721.945109999999</v>
      </c>
      <c r="O18" s="65">
        <f t="shared" si="6"/>
        <v>26171.15152</v>
      </c>
      <c r="P18" s="65">
        <f t="shared" si="6"/>
        <v>42990.86021</v>
      </c>
      <c r="Q18" s="66">
        <f>SUM(Q19:Q23)</f>
        <v>11086.21376</v>
      </c>
      <c r="R18" s="67">
        <f t="shared" si="6"/>
        <v>100</v>
      </c>
      <c r="S18" s="67">
        <f>SUM(S19:S23)</f>
        <v>100</v>
      </c>
      <c r="T18" s="67">
        <f t="shared" si="6"/>
        <v>100</v>
      </c>
      <c r="U18" s="67">
        <f>SUM(U19:U23)</f>
        <v>100</v>
      </c>
    </row>
    <row r="19" spans="1:21" s="1" customFormat="1" ht="11.25" customHeight="1">
      <c r="A19" s="49"/>
      <c r="B19" s="70" t="s">
        <v>22</v>
      </c>
      <c r="C19" s="65"/>
      <c r="D19" s="65"/>
      <c r="E19" s="65"/>
      <c r="F19" s="65"/>
      <c r="G19" s="59"/>
      <c r="H19" s="50"/>
      <c r="I19" s="50"/>
      <c r="J19" s="50"/>
      <c r="K19" s="50"/>
      <c r="L19" s="50">
        <v>575.05</v>
      </c>
      <c r="M19" s="75">
        <v>821.5</v>
      </c>
      <c r="N19" s="75">
        <v>1437.63</v>
      </c>
      <c r="O19" s="75">
        <v>1116</v>
      </c>
      <c r="P19" s="75">
        <v>629.83168</v>
      </c>
      <c r="Q19" s="71">
        <v>82.152</v>
      </c>
      <c r="R19" s="32">
        <f>+C19*100/C$18</f>
        <v>0</v>
      </c>
      <c r="S19" s="32">
        <f>+G19*100/G$18</f>
        <v>0</v>
      </c>
      <c r="T19" s="32">
        <f>+L19*100/L$18</f>
        <v>17.313117384772404</v>
      </c>
      <c r="U19" s="32">
        <f>+Q19*100/Q$18</f>
        <v>0.7410284681359058</v>
      </c>
    </row>
    <row r="20" spans="1:21" s="1" customFormat="1" ht="11.25" customHeight="1">
      <c r="A20" s="49"/>
      <c r="B20" s="70" t="s">
        <v>20</v>
      </c>
      <c r="C20" s="65"/>
      <c r="D20" s="65"/>
      <c r="E20" s="65"/>
      <c r="F20" s="65"/>
      <c r="G20" s="59"/>
      <c r="H20" s="50">
        <v>72</v>
      </c>
      <c r="I20" s="50">
        <v>276</v>
      </c>
      <c r="J20" s="50">
        <v>228</v>
      </c>
      <c r="K20" s="50">
        <v>120</v>
      </c>
      <c r="L20" s="59"/>
      <c r="M20" s="59"/>
      <c r="N20" s="59"/>
      <c r="O20" s="59"/>
      <c r="P20" s="59"/>
      <c r="Q20" s="60"/>
      <c r="R20" s="32">
        <f>+C20*100/C$18</f>
        <v>0</v>
      </c>
      <c r="S20" s="32">
        <f>+G20*100/G$18</f>
        <v>0</v>
      </c>
      <c r="T20" s="32">
        <f>+L20*100/L$18</f>
        <v>0</v>
      </c>
      <c r="U20" s="32">
        <f>+Q20*100/Q$18</f>
        <v>0</v>
      </c>
    </row>
    <row r="21" spans="1:21" s="1" customFormat="1" ht="11.25" customHeight="1">
      <c r="A21" s="49"/>
      <c r="B21" s="70" t="s">
        <v>21</v>
      </c>
      <c r="C21" s="65"/>
      <c r="D21" s="65"/>
      <c r="E21" s="65"/>
      <c r="F21" s="65"/>
      <c r="G21" s="99"/>
      <c r="H21" s="72">
        <v>198</v>
      </c>
      <c r="I21" s="72">
        <v>1016.4</v>
      </c>
      <c r="J21" s="72">
        <v>1395.9</v>
      </c>
      <c r="K21" s="73">
        <v>1191.3</v>
      </c>
      <c r="L21" s="99">
        <v>613.8</v>
      </c>
      <c r="M21" s="73">
        <v>171.6</v>
      </c>
      <c r="N21" s="73"/>
      <c r="O21" s="73"/>
      <c r="P21" s="73"/>
      <c r="Q21" s="100"/>
      <c r="R21" s="32">
        <f>+C21*100/C$18</f>
        <v>0</v>
      </c>
      <c r="S21" s="32">
        <f>+G21*100/G$18</f>
        <v>0</v>
      </c>
      <c r="T21" s="32">
        <f>+L21*100/L$18</f>
        <v>18.47976949964925</v>
      </c>
      <c r="U21" s="32">
        <f>+Q21*100/Q$18</f>
        <v>0</v>
      </c>
    </row>
    <row r="22" spans="1:21" s="1" customFormat="1" ht="11.25" customHeight="1">
      <c r="A22" s="49"/>
      <c r="B22" s="70" t="s">
        <v>28</v>
      </c>
      <c r="C22" s="65"/>
      <c r="D22" s="65"/>
      <c r="E22" s="65"/>
      <c r="F22" s="65"/>
      <c r="G22" s="59"/>
      <c r="H22" s="59"/>
      <c r="I22" s="59"/>
      <c r="J22" s="59"/>
      <c r="K22" s="59"/>
      <c r="L22" s="59"/>
      <c r="M22" s="59"/>
      <c r="N22" s="59">
        <v>9913.09511</v>
      </c>
      <c r="O22" s="59">
        <v>22643.15152</v>
      </c>
      <c r="P22" s="59">
        <v>39956.43866</v>
      </c>
      <c r="Q22" s="60">
        <v>8605.6</v>
      </c>
      <c r="R22" s="32">
        <f>+C22*100/C$18</f>
        <v>0</v>
      </c>
      <c r="S22" s="32">
        <f>+G22*100/G$18</f>
        <v>0</v>
      </c>
      <c r="T22" s="32">
        <f>+L22*100/L$18</f>
        <v>0</v>
      </c>
      <c r="U22" s="32">
        <f>+Q22*100/Q$18</f>
        <v>77.62433763499793</v>
      </c>
    </row>
    <row r="23" spans="1:21" s="1" customFormat="1" ht="11.25" customHeight="1">
      <c r="A23" s="49"/>
      <c r="B23" s="70" t="s">
        <v>23</v>
      </c>
      <c r="C23" s="50">
        <v>5964.46</v>
      </c>
      <c r="D23" s="50">
        <v>5880.55</v>
      </c>
      <c r="E23" s="50">
        <v>3832.67</v>
      </c>
      <c r="F23" s="50">
        <v>3736.94</v>
      </c>
      <c r="G23" s="50">
        <v>3379.28</v>
      </c>
      <c r="H23" s="50">
        <v>2845.92</v>
      </c>
      <c r="I23" s="50">
        <v>2313.81</v>
      </c>
      <c r="J23" s="50">
        <v>1967.97</v>
      </c>
      <c r="K23" s="50">
        <v>2189.9</v>
      </c>
      <c r="L23" s="50">
        <v>2132.62</v>
      </c>
      <c r="M23" s="50">
        <v>2195.89</v>
      </c>
      <c r="N23" s="50">
        <v>2371.22</v>
      </c>
      <c r="O23" s="50">
        <v>2412</v>
      </c>
      <c r="P23" s="50">
        <f>2321.38987+83.2</f>
        <v>2404.58987</v>
      </c>
      <c r="Q23" s="69">
        <v>2398.46176</v>
      </c>
      <c r="R23" s="32">
        <f>+C23*100/C$18</f>
        <v>100</v>
      </c>
      <c r="S23" s="32">
        <f>+G23*100/G$18</f>
        <v>100</v>
      </c>
      <c r="T23" s="32">
        <f>+L23*100/L$18</f>
        <v>64.20711311557835</v>
      </c>
      <c r="U23" s="32">
        <f>+Q23*100/Q$18</f>
        <v>21.634633896866156</v>
      </c>
    </row>
    <row r="24" spans="1:21" ht="12" customHeight="1">
      <c r="A24" s="64" t="s">
        <v>1</v>
      </c>
      <c r="B24" s="81"/>
      <c r="C24" s="65">
        <f aca="true" t="shared" si="7" ref="C24:H24">SUM(C25:C26)</f>
        <v>6632.516100000001</v>
      </c>
      <c r="D24" s="65">
        <f t="shared" si="7"/>
        <v>8396.04161</v>
      </c>
      <c r="E24" s="65">
        <f t="shared" si="7"/>
        <v>8085.19513</v>
      </c>
      <c r="F24" s="65">
        <f t="shared" si="7"/>
        <v>8253.8228</v>
      </c>
      <c r="G24" s="65">
        <f t="shared" si="7"/>
        <v>3540.90322</v>
      </c>
      <c r="H24" s="65">
        <f t="shared" si="7"/>
        <v>630.38</v>
      </c>
      <c r="I24" s="65"/>
      <c r="J24" s="65"/>
      <c r="K24" s="65"/>
      <c r="L24" s="65"/>
      <c r="M24" s="65"/>
      <c r="N24" s="65"/>
      <c r="O24" s="65"/>
      <c r="P24" s="65"/>
      <c r="Q24" s="66"/>
      <c r="R24" s="67">
        <f>SUM(R25:R26)</f>
        <v>100</v>
      </c>
      <c r="S24" s="67">
        <f>SUM(S25:S26)</f>
        <v>100.00000000000001</v>
      </c>
      <c r="T24" s="74" t="s">
        <v>24</v>
      </c>
      <c r="U24" s="74" t="s">
        <v>24</v>
      </c>
    </row>
    <row r="25" spans="1:29" ht="10.5" customHeight="1">
      <c r="A25" s="38"/>
      <c r="B25" s="82" t="s">
        <v>6</v>
      </c>
      <c r="C25" s="33">
        <v>68.5852</v>
      </c>
      <c r="D25" s="33">
        <v>9.88844</v>
      </c>
      <c r="E25" s="33">
        <v>37.081649999999996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9"/>
      <c r="R25" s="32">
        <f>+C25*100/C$24</f>
        <v>1.0340751377897144</v>
      </c>
      <c r="S25" s="32">
        <f>+G25*100/G$24</f>
        <v>0</v>
      </c>
      <c r="T25" s="32"/>
      <c r="U25" s="32"/>
      <c r="Z25" s="1"/>
      <c r="AA25" s="1"/>
      <c r="AB25" s="1"/>
      <c r="AC25" s="1"/>
    </row>
    <row r="26" spans="1:29" ht="10.5" customHeight="1">
      <c r="A26" s="30"/>
      <c r="B26" s="83" t="s">
        <v>8</v>
      </c>
      <c r="C26" s="36">
        <v>6563.9309</v>
      </c>
      <c r="D26" s="36">
        <v>8386.15317</v>
      </c>
      <c r="E26" s="36">
        <v>8048.11348</v>
      </c>
      <c r="F26" s="37">
        <v>8253.8228</v>
      </c>
      <c r="G26" s="37">
        <v>3540.90322</v>
      </c>
      <c r="H26" s="37">
        <v>630.38</v>
      </c>
      <c r="I26" s="37"/>
      <c r="J26" s="37"/>
      <c r="K26" s="37"/>
      <c r="L26" s="37"/>
      <c r="M26" s="37"/>
      <c r="N26" s="37"/>
      <c r="O26" s="37"/>
      <c r="P26" s="37"/>
      <c r="Q26" s="40"/>
      <c r="R26" s="35">
        <f>+C26*100/C$24</f>
        <v>98.96592486221029</v>
      </c>
      <c r="S26" s="35">
        <f>+G26*100/G$24</f>
        <v>100.00000000000001</v>
      </c>
      <c r="T26" s="35"/>
      <c r="U26" s="35"/>
      <c r="Z26" s="24"/>
      <c r="AA26" s="24"/>
      <c r="AB26" s="24"/>
      <c r="AC26" s="23"/>
    </row>
    <row r="27" spans="1:29" ht="12" customHeight="1">
      <c r="A27" s="51" t="s">
        <v>27</v>
      </c>
      <c r="B27" s="41"/>
      <c r="C27" s="45"/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Z27" s="24"/>
      <c r="AA27" s="24"/>
      <c r="AB27" s="24"/>
      <c r="AC27" s="23"/>
    </row>
    <row r="28" spans="1:19" ht="9.75" customHeight="1">
      <c r="A28" s="51" t="s">
        <v>15</v>
      </c>
      <c r="B28" s="26"/>
      <c r="C28" s="4"/>
      <c r="D28" s="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1" ht="9.75" customHeight="1">
      <c r="A29" s="52" t="s">
        <v>12</v>
      </c>
      <c r="B29" s="27"/>
      <c r="C29" s="4"/>
      <c r="D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U29" s="2"/>
    </row>
    <row r="30" spans="1:20" s="4" customFormat="1" ht="9.75" customHeight="1">
      <c r="A30" s="52" t="s">
        <v>13</v>
      </c>
      <c r="B30" s="2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0"/>
    </row>
    <row r="31" spans="2:20" s="4" customFormat="1" ht="9.75" customHeight="1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</row>
    <row r="32" spans="3:21" ht="12.7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19"/>
      <c r="S32" s="19"/>
      <c r="U32" s="2"/>
    </row>
    <row r="33" spans="3:21" ht="12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U33" s="2"/>
    </row>
    <row r="34" spans="1:21" ht="12.75">
      <c r="A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6"/>
      <c r="S34" s="18"/>
      <c r="U34" s="2"/>
    </row>
    <row r="35" spans="1:21" ht="12.75">
      <c r="A35" s="3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9"/>
      <c r="U35" s="2"/>
    </row>
    <row r="36" spans="3:21" ht="12.7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U36" s="2"/>
    </row>
    <row r="37" spans="3:21" ht="12.7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1"/>
      <c r="U37" s="2"/>
    </row>
    <row r="38" spans="3:19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1"/>
    </row>
    <row r="39" spans="3:19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1"/>
    </row>
    <row r="40" spans="3:19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1"/>
    </row>
    <row r="41" spans="3:19" ht="12.7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1"/>
    </row>
  </sheetData>
  <sheetProtection/>
  <mergeCells count="3">
    <mergeCell ref="A3:B4"/>
    <mergeCell ref="R3:U3"/>
    <mergeCell ref="C3:O3"/>
  </mergeCells>
  <printOptions horizontalCentered="1" verticalCentered="1"/>
  <pageMargins left="0.2362204724409449" right="0.2755905511811024" top="0.2755905511811024" bottom="0.275590551181102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2016-06-20T18:59:02Z</cp:lastPrinted>
  <dcterms:created xsi:type="dcterms:W3CDTF">1998-05-19T20:34:03Z</dcterms:created>
  <dcterms:modified xsi:type="dcterms:W3CDTF">2016-06-20T20:50:54Z</dcterms:modified>
  <cp:category/>
  <cp:version/>
  <cp:contentType/>
  <cp:contentStatus/>
</cp:coreProperties>
</file>